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Jih\2024\3. 418-013 Bohumilice\"/>
    </mc:Choice>
  </mc:AlternateContent>
  <xr:revisionPtr revIDLastSave="0" documentId="13_ncr:1_{31B496A3-A894-494B-9ED6-BD86AD54770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201'!$A$1:$I$38</definedName>
  </definedNames>
  <calcPr calcId="191029"/>
  <webPublishing codePage="0"/>
</workbook>
</file>

<file path=xl/calcChain.xml><?xml version="1.0" encoding="utf-8"?>
<calcChain xmlns="http://schemas.openxmlformats.org/spreadsheetml/2006/main">
  <c r="I30" i="4" l="1"/>
  <c r="Q29" i="4" s="1"/>
  <c r="I9" i="4"/>
  <c r="O9" i="4" l="1"/>
  <c r="O30" i="4"/>
  <c r="I29" i="4"/>
  <c r="I35" i="4"/>
  <c r="Q34" i="4" s="1"/>
  <c r="I25" i="4"/>
  <c r="I21" i="4"/>
  <c r="O21" i="4" s="1"/>
  <c r="I17" i="4"/>
  <c r="O17" i="4" s="1"/>
  <c r="I13" i="4"/>
  <c r="Q8" i="4" l="1"/>
  <c r="I8" i="4" s="1"/>
  <c r="R29" i="4"/>
  <c r="O29" i="4" s="1"/>
  <c r="O13" i="4"/>
  <c r="O25" i="4"/>
  <c r="O35" i="4"/>
  <c r="R34" i="4" s="1"/>
  <c r="I34" i="4"/>
  <c r="I3" i="4" l="1"/>
  <c r="R8" i="4"/>
  <c r="O8" i="4" s="1"/>
  <c r="C11" i="2"/>
  <c r="O34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<sst xmlns="http://schemas.openxmlformats.org/spreadsheetml/2006/main" count="213" uniqueCount="100">
  <si>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</si>
  <si>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</si>
  <si>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</si>
  <si>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</si>
  <si>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</si>
  <si>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</si>
  <si>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</si>
  <si>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</si>
  <si>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</si>
  <si>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</si>
  <si>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</si>
  <si>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</si>
  <si>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</si>
  <si>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</si>
  <si>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</si>
  <si>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</si>
  <si>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</si>
  <si>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</si>
  <si>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</si>
  <si>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</si>
  <si>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</si>
  <si>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</si>
  <si>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</si>
  <si>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</si>
  <si>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</si>
  <si>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</si>
  <si>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</si>
  <si>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</si>
  <si>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</si>
  <si>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</si>
  <si>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</si>
  <si>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</si>
  <si>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</si>
  <si>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</si>
  <si>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</si>
  <si>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</si>
  <si>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</si>
  <si>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</si>
  <si>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</si>
  <si>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</si>
  <si>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</si>
  <si>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</si>
  <si>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</si>
  <si>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</si>
  <si>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</si>
  <si>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</si>
  <si>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</si>
  <si>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</si>
  <si>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</si>
  <si>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</si>
  <si>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</si>
  <si>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</si>
  <si>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</si>
  <si>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</si>
  <si>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</si>
  <si>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</si>
  <si>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</si>
  <si>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</si>
  <si>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</si>
  <si>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</si>
  <si>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</si>
  <si>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</si>
  <si>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</si>
  <si>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</si>
  <si>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</si>
  <si>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</si>
  <si>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</si>
  <si>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</si>
  <si>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</si>
  <si>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</si>
  <si>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</si>
  <si>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</si>
  <si>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</si>
  <si>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</si>
  <si>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</si>
  <si>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</si>
  <si>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</si>
  <si>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</si>
  <si>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</si>
  <si>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</si>
  <si>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</si>
  <si>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</si>
  <si>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</si>
  <si>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</si>
  <si>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</si>
  <si>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</si>
  <si>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</si>
  <si>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</si>
  <si>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</si>
  <si>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</si>
  <si>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</si>
  <si>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</si>
  <si>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</si>
  <si>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 xml:space="preserve">Plocha říms (0,20+0,45+0,60+0,20)*10,2*2=29,580 [A] 
</t>
  </si>
  <si>
    <t>Podhled a boky nosné konstrukce (0,45+7,60+0,45)*6,50=55,250 [A] 
Líce opěr 7,60*1,30*2=19,760 [B] 
Líce křídel (1,85*1,75)/2*4=6,475 [C]                                                                             Celkem: A+B+C=81,485 [D]</t>
  </si>
  <si>
    <t>Podhled a boky nosné konstrukce (0,45+7,60+0,45)*6,50=55,250 [A] 
Líce opěr 7,60*1,30*2=19,760 [B] 
Líce křídel (1,85*1,75)/2*4=6,475 [C]   
Římsy (0,20+0,45+0,60+0,20)*10,2*2=29,580 [D] 
Celkem: A+B+C+D=111,065 [E]</t>
  </si>
  <si>
    <t>Podhled a boky nosné konstrukce 0,25*(0,45+7,60+0,45)*6,50=13,813 [A] 
Líce opěr 0,25*7,60*1,30*2=4,940 [B] 
Líce křídel 0,25*(1,85*1,75)/2*4=1,619 [C]                                                                             Celkem: A+B+C=20,372 [D]</t>
  </si>
  <si>
    <t>Stavba: II/418 Bohumilice, most 418-013 přes Hunivky</t>
  </si>
  <si>
    <t>Most ev.č. 418-013</t>
  </si>
  <si>
    <t>II/418 Bohumilice, most 418-013 přes Hunivky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</si>
</sst>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4"/>
      <c r="B1" s="22"/>
      <c r="C1" s="22"/>
      <c r="D1" s="22"/>
      <c r="E1" s="22"/>
    </row>
    <row r="2" spans="1:5" ht="12.75" customHeight="1" x14ac:dyDescent="0.2">
      <c r="A2" s="94"/>
      <c r="B2" s="95" t="s">
        <v>44</v>
      </c>
      <c r="C2" s="22"/>
      <c r="D2" s="22"/>
      <c r="E2" s="22"/>
    </row>
    <row r="3" spans="1:5" ht="20.100000000000001" customHeight="1" x14ac:dyDescent="0.2">
      <c r="A3" s="94"/>
      <c r="B3" s="94"/>
      <c r="C3" s="22"/>
      <c r="D3" s="22"/>
      <c r="E3" s="22"/>
    </row>
    <row r="4" spans="1:5" ht="20.100000000000001" customHeight="1" x14ac:dyDescent="0.2">
      <c r="A4" s="22"/>
      <c r="B4" s="96" t="s">
        <v>97</v>
      </c>
      <c r="C4" s="94"/>
      <c r="D4" s="94"/>
      <c r="E4" s="22"/>
    </row>
    <row r="5" spans="1:5" ht="12.75" customHeight="1" x14ac:dyDescent="0.2">
      <c r="A5" s="22"/>
      <c r="B5" s="94" t="s">
        <v>45</v>
      </c>
      <c r="C5" s="94"/>
      <c r="D5" s="94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98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8"/>
      <c r="D3" s="94"/>
      <c r="E3" s="69" t="s">
        <v>99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8" t="s">
        <v>59</v>
      </c>
      <c r="D4" s="94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9"/>
      <c r="D5" s="100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7" t="s">
        <v>14</v>
      </c>
      <c r="B6" s="97" t="s">
        <v>16</v>
      </c>
      <c r="C6" s="97" t="s">
        <v>18</v>
      </c>
      <c r="D6" s="97" t="s">
        <v>61</v>
      </c>
      <c r="E6" s="97" t="s">
        <v>20</v>
      </c>
      <c r="F6" s="97" t="s">
        <v>22</v>
      </c>
      <c r="G6" s="97" t="s">
        <v>24</v>
      </c>
      <c r="H6" s="97" t="s">
        <v>62</v>
      </c>
      <c r="I6" s="97"/>
    </row>
    <row r="7" spans="1:18" ht="12.75" customHeight="1" x14ac:dyDescent="0.2">
      <c r="A7" s="97"/>
      <c r="B7" s="97"/>
      <c r="C7" s="97"/>
      <c r="D7" s="97"/>
      <c r="E7" s="97"/>
      <c r="F7" s="97"/>
      <c r="G7" s="97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0+O8+O34+O29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2"/>
      <c r="D3" s="103"/>
      <c r="E3" s="69" t="s">
        <v>99</v>
      </c>
      <c r="F3" s="67"/>
      <c r="G3" s="3"/>
      <c r="H3" s="2" t="s">
        <v>55</v>
      </c>
      <c r="I3" s="21">
        <f>0+I8+I34+I29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4" t="s">
        <v>55</v>
      </c>
      <c r="D4" s="105"/>
      <c r="E4" s="6" t="s">
        <v>98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1" t="s">
        <v>14</v>
      </c>
      <c r="B5" s="101" t="s">
        <v>16</v>
      </c>
      <c r="C5" s="101" t="s">
        <v>18</v>
      </c>
      <c r="D5" s="101" t="s">
        <v>19</v>
      </c>
      <c r="E5" s="101" t="s">
        <v>20</v>
      </c>
      <c r="F5" s="101" t="s">
        <v>22</v>
      </c>
      <c r="G5" s="101" t="s">
        <v>24</v>
      </c>
      <c r="H5" s="101" t="s">
        <v>26</v>
      </c>
      <c r="I5" s="101"/>
      <c r="O5" s="71" t="s">
        <v>10</v>
      </c>
      <c r="P5" s="71" t="s">
        <v>12</v>
      </c>
    </row>
    <row r="6" spans="1:18" ht="12.75" customHeight="1" x14ac:dyDescent="0.2">
      <c r="A6" s="101"/>
      <c r="B6" s="101"/>
      <c r="C6" s="101"/>
      <c r="D6" s="101"/>
      <c r="E6" s="101"/>
      <c r="F6" s="101"/>
      <c r="G6" s="101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0+I13+I17+I21+I25+I9</f>
        <v>0</v>
      </c>
      <c r="R8" s="71">
        <f>0+O13+O17+O21+O25+O9</f>
        <v>0</v>
      </c>
    </row>
    <row r="9" spans="1:18" customFormat="1" ht="25.5" x14ac:dyDescent="0.2">
      <c r="A9" s="8" t="s">
        <v>33</v>
      </c>
      <c r="B9" s="11">
        <v>1</v>
      </c>
      <c r="C9" s="11" t="s">
        <v>73</v>
      </c>
      <c r="D9" s="8" t="s">
        <v>5</v>
      </c>
      <c r="E9" s="75" t="s">
        <v>74</v>
      </c>
      <c r="F9" s="13" t="s">
        <v>34</v>
      </c>
      <c r="G9" s="14">
        <v>29.58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4" t="s">
        <v>83</v>
      </c>
    </row>
    <row r="11" spans="1:18" customFormat="1" ht="12.75" customHeight="1" x14ac:dyDescent="0.2">
      <c r="A11" s="18" t="s">
        <v>36</v>
      </c>
      <c r="E11" s="19" t="s">
        <v>93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75" t="s">
        <v>40</v>
      </c>
      <c r="F13" s="13" t="s">
        <v>34</v>
      </c>
      <c r="G13" s="14">
        <v>81.484999999999999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74" t="s">
        <v>91</v>
      </c>
    </row>
    <row r="15" spans="1:18" ht="51" customHeight="1" x14ac:dyDescent="0.2">
      <c r="A15" s="18" t="s">
        <v>36</v>
      </c>
      <c r="E15" s="19" t="s">
        <v>94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5" t="s">
        <v>76</v>
      </c>
      <c r="F17" s="13" t="s">
        <v>34</v>
      </c>
      <c r="G17" s="14">
        <v>81.484999999999999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74" t="s">
        <v>91</v>
      </c>
    </row>
    <row r="19" spans="1:18" ht="51" customHeight="1" x14ac:dyDescent="0.2">
      <c r="A19" s="18" t="s">
        <v>36</v>
      </c>
      <c r="E19" s="19" t="s">
        <v>94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77</v>
      </c>
      <c r="D21" s="8" t="s">
        <v>5</v>
      </c>
      <c r="E21" s="75" t="s">
        <v>78</v>
      </c>
      <c r="F21" s="13" t="s">
        <v>34</v>
      </c>
      <c r="G21" s="14">
        <v>111.065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90</v>
      </c>
    </row>
    <row r="23" spans="1:18" ht="63.75" customHeight="1" x14ac:dyDescent="0.2">
      <c r="A23" s="18" t="s">
        <v>36</v>
      </c>
      <c r="E23" s="92" t="s">
        <v>95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79</v>
      </c>
      <c r="D25" s="8" t="s">
        <v>5</v>
      </c>
      <c r="E25" s="75" t="s">
        <v>80</v>
      </c>
      <c r="F25" s="13" t="s">
        <v>34</v>
      </c>
      <c r="G25" s="14">
        <v>20.372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74" t="s">
        <v>92</v>
      </c>
    </row>
    <row r="27" spans="1:18" ht="51" customHeight="1" x14ac:dyDescent="0.2">
      <c r="A27" s="18" t="s">
        <v>36</v>
      </c>
      <c r="E27" s="19" t="s">
        <v>96</v>
      </c>
    </row>
    <row r="28" spans="1:18" ht="63.75" x14ac:dyDescent="0.2">
      <c r="A28" s="71" t="s">
        <v>37</v>
      </c>
      <c r="E28" s="17" t="s">
        <v>81</v>
      </c>
    </row>
    <row r="29" spans="1:18" s="80" customFormat="1" ht="12.75" customHeight="1" x14ac:dyDescent="0.2">
      <c r="A29" s="76" t="s">
        <v>31</v>
      </c>
      <c r="B29" s="76"/>
      <c r="C29" s="77" t="s">
        <v>84</v>
      </c>
      <c r="D29" s="76"/>
      <c r="E29" s="78" t="s">
        <v>85</v>
      </c>
      <c r="F29" s="76"/>
      <c r="G29" s="76"/>
      <c r="H29" s="76"/>
      <c r="I29" s="79">
        <f>0+Q29</f>
        <v>0</v>
      </c>
      <c r="O29" s="80">
        <f>0+R29</f>
        <v>0</v>
      </c>
      <c r="Q29" s="81">
        <f>0+I30</f>
        <v>0</v>
      </c>
      <c r="R29" s="80">
        <f>0+O30</f>
        <v>0</v>
      </c>
    </row>
    <row r="30" spans="1:18" s="80" customFormat="1" x14ac:dyDescent="0.2">
      <c r="A30" s="82" t="s">
        <v>33</v>
      </c>
      <c r="B30" s="83">
        <v>6</v>
      </c>
      <c r="C30" s="83" t="s">
        <v>86</v>
      </c>
      <c r="D30" s="82" t="s">
        <v>5</v>
      </c>
      <c r="E30" s="84" t="s">
        <v>87</v>
      </c>
      <c r="F30" s="85" t="s">
        <v>34</v>
      </c>
      <c r="G30" s="86">
        <v>29.58</v>
      </c>
      <c r="H30" s="87">
        <v>0</v>
      </c>
      <c r="I30" s="88">
        <f>ROUND(ROUND(H30,2)*ROUND(G30,3),2)</f>
        <v>0</v>
      </c>
      <c r="O30" s="80">
        <f>(I30*21)/100</f>
        <v>0</v>
      </c>
      <c r="P30" s="80" t="s">
        <v>12</v>
      </c>
    </row>
    <row r="31" spans="1:18" s="80" customFormat="1" x14ac:dyDescent="0.2">
      <c r="A31" s="89" t="s">
        <v>35</v>
      </c>
      <c r="E31" s="74" t="s">
        <v>83</v>
      </c>
    </row>
    <row r="32" spans="1:18" s="80" customFormat="1" ht="12.75" customHeight="1" x14ac:dyDescent="0.2">
      <c r="A32" s="90" t="s">
        <v>36</v>
      </c>
      <c r="E32" s="19" t="s">
        <v>93</v>
      </c>
    </row>
    <row r="33" spans="1:18" s="80" customFormat="1" ht="51" x14ac:dyDescent="0.2">
      <c r="A33" s="80" t="s">
        <v>37</v>
      </c>
      <c r="E33" s="91" t="s">
        <v>88</v>
      </c>
    </row>
    <row r="34" spans="1:18" ht="12.75" customHeight="1" x14ac:dyDescent="0.2">
      <c r="A34" s="68" t="s">
        <v>31</v>
      </c>
      <c r="B34" s="68"/>
      <c r="C34" s="9" t="s">
        <v>28</v>
      </c>
      <c r="D34" s="68"/>
      <c r="E34" s="20" t="s">
        <v>42</v>
      </c>
      <c r="F34" s="68"/>
      <c r="G34" s="68"/>
      <c r="H34" s="68"/>
      <c r="I34" s="10">
        <f>0+Q34</f>
        <v>0</v>
      </c>
      <c r="O34" s="71">
        <f>0+R34</f>
        <v>0</v>
      </c>
      <c r="Q34" s="72">
        <f>0+I35</f>
        <v>0</v>
      </c>
      <c r="R34" s="71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93" t="s">
        <v>82</v>
      </c>
      <c r="F35" s="13" t="s">
        <v>34</v>
      </c>
      <c r="G35" s="14">
        <v>111.065</v>
      </c>
      <c r="H35" s="15">
        <v>0</v>
      </c>
      <c r="I35" s="15">
        <f>ROUND(ROUND(H35,2)*ROUND(G35,3),2)</f>
        <v>0</v>
      </c>
      <c r="O35" s="71">
        <f>(I35*21)/100</f>
        <v>0</v>
      </c>
      <c r="P35" s="71" t="s">
        <v>12</v>
      </c>
    </row>
    <row r="36" spans="1:18" ht="25.5" x14ac:dyDescent="0.2">
      <c r="A36" s="16" t="s">
        <v>35</v>
      </c>
      <c r="E36" s="17" t="s">
        <v>89</v>
      </c>
    </row>
    <row r="37" spans="1:18" ht="63.75" customHeight="1" x14ac:dyDescent="0.2">
      <c r="A37" s="18" t="s">
        <v>36</v>
      </c>
      <c r="E37" s="92" t="s">
        <v>95</v>
      </c>
    </row>
    <row r="38" spans="1:18" ht="25.5" x14ac:dyDescent="0.2">
      <c r="A38" s="71" t="s">
        <v>37</v>
      </c>
      <c r="E38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2024-03-21T08:29:25Z</dcterms:modified>
  <cp:category/>
  <cp:contentStatus/>
</cp:coreProperties>
</file>